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C17" i="1"/>
  <c r="C13" i="1"/>
  <c r="C9" i="1"/>
  <c r="C10" i="1"/>
  <c r="C11" i="1"/>
  <c r="C12" i="1"/>
  <c r="C7" i="1"/>
  <c r="E6" i="1"/>
  <c r="C6" i="1" l="1"/>
  <c r="J16" i="1" l="1"/>
  <c r="H25" i="1"/>
  <c r="I6" i="1"/>
  <c r="F25" i="1" l="1"/>
  <c r="F15" i="1"/>
  <c r="D15" i="1"/>
  <c r="C26" i="1" l="1"/>
  <c r="C5" i="1" s="1"/>
  <c r="K26" i="1"/>
  <c r="K5" i="1" l="1"/>
  <c r="F23" i="1"/>
  <c r="J5" i="1" l="1"/>
  <c r="I5" i="1"/>
  <c r="E28" i="1"/>
  <c r="E27" i="1"/>
  <c r="F27" i="1" s="1"/>
  <c r="H27" i="1" s="1"/>
  <c r="F31" i="1"/>
  <c r="F14" i="1"/>
  <c r="H14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7" i="1"/>
  <c r="H7" i="1" s="1"/>
  <c r="F8" i="1"/>
  <c r="F9" i="1"/>
  <c r="H9" i="1" s="1"/>
  <c r="F10" i="1"/>
  <c r="H10" i="1" s="1"/>
  <c r="F11" i="1"/>
  <c r="H11" i="1" s="1"/>
  <c r="F12" i="1"/>
  <c r="H12" i="1" s="1"/>
  <c r="F13" i="1"/>
  <c r="H13" i="1" s="1"/>
  <c r="E16" i="1"/>
  <c r="D6" i="1"/>
  <c r="D5" i="1" s="1"/>
  <c r="F28" i="1" l="1"/>
  <c r="H28" i="1" s="1"/>
  <c r="E26" i="1"/>
  <c r="E5" i="1" s="1"/>
</calcChain>
</file>

<file path=xl/sharedStrings.xml><?xml version="1.0" encoding="utf-8"?>
<sst xmlns="http://schemas.openxmlformats.org/spreadsheetml/2006/main" count="77" uniqueCount="61">
  <si>
    <t>序号</t>
  </si>
  <si>
    <t>部门</t>
  </si>
  <si>
    <t>备注</t>
  </si>
  <si>
    <t>小计</t>
  </si>
  <si>
    <t>中层干部</t>
  </si>
  <si>
    <t>普通职工</t>
  </si>
  <si>
    <t>去年取舍</t>
  </si>
  <si>
    <t>两年合并</t>
  </si>
  <si>
    <t>优秀教师</t>
  </si>
  <si>
    <t>优秀教育工作者</t>
  </si>
  <si>
    <t>其他</t>
  </si>
  <si>
    <t>今年取舍</t>
  </si>
  <si>
    <t>一</t>
  </si>
  <si>
    <t>教学单位</t>
  </si>
  <si>
    <t>机器人技术系</t>
  </si>
  <si>
    <t>智能建造工程系</t>
  </si>
  <si>
    <t>园林工程技术专业教学部</t>
  </si>
  <si>
    <t>酒店管理专业教学部</t>
  </si>
  <si>
    <t>物业管理专业教学部</t>
  </si>
  <si>
    <t>学前教育专业教学部</t>
  </si>
  <si>
    <t>思政课/公共课教学部</t>
  </si>
  <si>
    <t>专职辅导员</t>
  </si>
  <si>
    <t>二</t>
  </si>
  <si>
    <t>党委办公室</t>
  </si>
  <si>
    <t>学院办公室</t>
  </si>
  <si>
    <t>教务科研处</t>
  </si>
  <si>
    <t>学生工作处</t>
  </si>
  <si>
    <t>人事处</t>
  </si>
  <si>
    <t>招生就业处</t>
  </si>
  <si>
    <t>总务处</t>
  </si>
  <si>
    <t>三</t>
  </si>
  <si>
    <t>其他奖项</t>
  </si>
  <si>
    <t>奖项</t>
  </si>
  <si>
    <t xml:space="preserve">优秀学生导师 </t>
  </si>
  <si>
    <t>注：1.本学期5月份以后入职的教职员工数不计入评优基数。</t>
  </si>
  <si>
    <t xml:space="preserve">    2.中层干部不参加本部门评优推荐。各部门推荐名额按小数位4舍5入与去年合并计算。</t>
  </si>
  <si>
    <t>2019－2020学年优秀个人候选人推荐名额</t>
    <phoneticPr fontId="4" type="noConversion"/>
  </si>
  <si>
    <t>+0.2</t>
    <phoneticPr fontId="4" type="noConversion"/>
  </si>
  <si>
    <t>-0.4</t>
    <phoneticPr fontId="4" type="noConversion"/>
  </si>
  <si>
    <t>+0.4</t>
    <phoneticPr fontId="4" type="noConversion"/>
  </si>
  <si>
    <t>+0.4</t>
    <phoneticPr fontId="4" type="noConversion"/>
  </si>
  <si>
    <t>单项奖（不含2017级毕业生优秀学生导师）</t>
    <phoneticPr fontId="4" type="noConversion"/>
  </si>
  <si>
    <t>培训与职业技能鉴定中心</t>
    <phoneticPr fontId="4" type="noConversion"/>
  </si>
  <si>
    <t>总计</t>
    <phoneticPr fontId="4" type="noConversion"/>
  </si>
  <si>
    <t>-0.2</t>
    <phoneticPr fontId="4" type="noConversion"/>
  </si>
  <si>
    <t>+0.2</t>
    <phoneticPr fontId="4" type="noConversion"/>
  </si>
  <si>
    <t>-0.2</t>
    <phoneticPr fontId="4" type="noConversion"/>
  </si>
  <si>
    <t>-0.4</t>
    <phoneticPr fontId="4" type="noConversion"/>
  </si>
  <si>
    <t>职能部门</t>
    <phoneticPr fontId="4" type="noConversion"/>
  </si>
  <si>
    <t>人数</t>
    <phoneticPr fontId="4" type="noConversion"/>
  </si>
  <si>
    <t>推荐人数</t>
    <phoneticPr fontId="4" type="noConversion"/>
  </si>
  <si>
    <t>推荐比例及名额</t>
    <phoneticPr fontId="4" type="noConversion"/>
  </si>
  <si>
    <t>各奖项推荐人数</t>
    <phoneticPr fontId="4" type="noConversion"/>
  </si>
  <si>
    <t>优秀员工</t>
    <phoneticPr fontId="4" type="noConversion"/>
  </si>
  <si>
    <t>优秀教官/员工（门卫）</t>
    <phoneticPr fontId="4" type="noConversion"/>
  </si>
  <si>
    <t>-0.2</t>
    <phoneticPr fontId="4" type="noConversion"/>
  </si>
  <si>
    <t>中层干部</t>
    <phoneticPr fontId="4" type="noConversion"/>
  </si>
  <si>
    <t>附件1</t>
    <phoneticPr fontId="4" type="noConversion"/>
  </si>
  <si>
    <t>教职工人数</t>
    <phoneticPr fontId="4" type="noConversion"/>
  </si>
  <si>
    <t>-0.2</t>
    <phoneticPr fontId="4" type="noConversion"/>
  </si>
  <si>
    <t>+0.4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</si>
</sst>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0"/>
      <color theme="1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K26" sqref="K26"/>
    </sheetView>
  </sheetViews>
  <sheetFormatPr defaultRowHeight="13.5"/>
  <cols>
    <col min="1" max="1" width="4.375" customWidth="1"/>
    <col min="2" max="2" width="22.75" customWidth="1"/>
    <col min="3" max="3" width="5.5" customWidth="1"/>
    <col min="4" max="4" width="5.125" customWidth="1"/>
    <col min="5" max="5" width="5.5" customWidth="1"/>
    <col min="6" max="6" width="6" customWidth="1"/>
    <col min="9" max="9" width="4.75" customWidth="1"/>
    <col min="10" max="10" width="8.875" customWidth="1"/>
    <col min="11" max="11" width="4.875" customWidth="1"/>
    <col min="12" max="12" width="8.875" customWidth="1"/>
  </cols>
  <sheetData>
    <row r="1" spans="1:12" ht="14.25">
      <c r="A1" s="23" t="s">
        <v>57</v>
      </c>
    </row>
    <row r="2" spans="1:12" ht="38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8.5" customHeight="1">
      <c r="A3" s="30" t="s">
        <v>0</v>
      </c>
      <c r="B3" s="30" t="s">
        <v>1</v>
      </c>
      <c r="C3" s="30" t="s">
        <v>58</v>
      </c>
      <c r="D3" s="30"/>
      <c r="E3" s="30"/>
      <c r="F3" s="30" t="s">
        <v>51</v>
      </c>
      <c r="G3" s="30"/>
      <c r="H3" s="30"/>
      <c r="I3" s="30" t="s">
        <v>52</v>
      </c>
      <c r="J3" s="30"/>
      <c r="K3" s="30"/>
      <c r="L3" s="4" t="s">
        <v>2</v>
      </c>
    </row>
    <row r="4" spans="1:12" ht="27">
      <c r="A4" s="30"/>
      <c r="B4" s="30"/>
      <c r="C4" s="1" t="s">
        <v>3</v>
      </c>
      <c r="D4" s="2" t="s">
        <v>4</v>
      </c>
      <c r="E4" s="1" t="s">
        <v>5</v>
      </c>
      <c r="F4" s="3">
        <v>0.2</v>
      </c>
      <c r="G4" s="1" t="s">
        <v>6</v>
      </c>
      <c r="H4" s="4" t="s">
        <v>7</v>
      </c>
      <c r="I4" s="1" t="s">
        <v>8</v>
      </c>
      <c r="J4" s="1" t="s">
        <v>9</v>
      </c>
      <c r="K4" s="1" t="s">
        <v>10</v>
      </c>
      <c r="L4" s="1" t="s">
        <v>11</v>
      </c>
    </row>
    <row r="5" spans="1:12" s="19" customFormat="1" ht="22.5" customHeight="1">
      <c r="A5" s="4"/>
      <c r="B5" s="4" t="s">
        <v>43</v>
      </c>
      <c r="C5" s="4">
        <f>C6+C16+C26</f>
        <v>183</v>
      </c>
      <c r="D5" s="4">
        <f>D6+D16+D26</f>
        <v>25</v>
      </c>
      <c r="E5" s="4">
        <f>E6+E16+E26</f>
        <v>163</v>
      </c>
      <c r="F5" s="4"/>
      <c r="G5" s="4"/>
      <c r="H5" s="4"/>
      <c r="I5" s="4">
        <f>I6</f>
        <v>11</v>
      </c>
      <c r="J5" s="4">
        <f>J16</f>
        <v>11</v>
      </c>
      <c r="K5" s="4">
        <f>K6+K27+K28+J31</f>
        <v>35</v>
      </c>
      <c r="L5" s="4"/>
    </row>
    <row r="6" spans="1:12" ht="22.5" customHeight="1">
      <c r="A6" s="4" t="s">
        <v>12</v>
      </c>
      <c r="B6" s="5" t="s">
        <v>13</v>
      </c>
      <c r="C6" s="4">
        <f>SUM(C7:C15)</f>
        <v>68</v>
      </c>
      <c r="D6" s="4">
        <f>SUM(D7:D14)</f>
        <v>11</v>
      </c>
      <c r="E6" s="24">
        <f>SUM(E7:E14)</f>
        <v>57</v>
      </c>
      <c r="F6" s="1"/>
      <c r="G6" s="16"/>
      <c r="H6" s="17"/>
      <c r="I6" s="4">
        <f>SUM(I7:I15)</f>
        <v>11</v>
      </c>
      <c r="J6" s="4"/>
      <c r="K6" s="4">
        <v>2</v>
      </c>
      <c r="L6" s="13"/>
    </row>
    <row r="7" spans="1:12" ht="22.5" customHeight="1">
      <c r="A7" s="1">
        <v>1</v>
      </c>
      <c r="B7" s="2" t="s">
        <v>14</v>
      </c>
      <c r="C7" s="1">
        <f>D7+E7</f>
        <v>8</v>
      </c>
      <c r="D7" s="1">
        <v>1</v>
      </c>
      <c r="E7" s="1">
        <v>7</v>
      </c>
      <c r="F7" s="1">
        <f t="shared" ref="F7:F28" si="0">E7*0.2</f>
        <v>1.4000000000000001</v>
      </c>
      <c r="G7" s="14" t="s">
        <v>37</v>
      </c>
      <c r="H7" s="4">
        <f>F7-G7</f>
        <v>1.2000000000000002</v>
      </c>
      <c r="I7" s="1">
        <v>1</v>
      </c>
      <c r="J7" s="6"/>
      <c r="K7" s="6"/>
      <c r="L7" s="14" t="s">
        <v>55</v>
      </c>
    </row>
    <row r="8" spans="1:12" ht="22.5" customHeight="1">
      <c r="A8" s="1">
        <v>2</v>
      </c>
      <c r="B8" s="2" t="s">
        <v>15</v>
      </c>
      <c r="C8" s="1">
        <v>23</v>
      </c>
      <c r="D8" s="1">
        <v>3</v>
      </c>
      <c r="E8" s="1">
        <v>20</v>
      </c>
      <c r="F8" s="1">
        <f t="shared" si="0"/>
        <v>4</v>
      </c>
      <c r="G8" s="14" t="s">
        <v>39</v>
      </c>
      <c r="H8" s="4">
        <v>3.6</v>
      </c>
      <c r="I8" s="1">
        <v>4</v>
      </c>
      <c r="J8" s="6"/>
      <c r="K8" s="6"/>
      <c r="L8" s="14" t="s">
        <v>60</v>
      </c>
    </row>
    <row r="9" spans="1:12" ht="22.5" customHeight="1">
      <c r="A9" s="1">
        <v>3</v>
      </c>
      <c r="B9" s="2" t="s">
        <v>16</v>
      </c>
      <c r="C9" s="1">
        <f t="shared" ref="C9:C13" si="1">D9+E9</f>
        <v>2</v>
      </c>
      <c r="D9" s="1">
        <v>1</v>
      </c>
      <c r="E9" s="1">
        <v>1</v>
      </c>
      <c r="F9" s="1">
        <f t="shared" si="0"/>
        <v>0.2</v>
      </c>
      <c r="G9" s="15"/>
      <c r="H9" s="4">
        <f t="shared" ref="H9:H28" si="2">F9-G9</f>
        <v>0.2</v>
      </c>
      <c r="I9" s="1"/>
      <c r="J9" s="1"/>
      <c r="K9" s="1"/>
      <c r="L9" s="14" t="s">
        <v>46</v>
      </c>
    </row>
    <row r="10" spans="1:12" ht="22.5" customHeight="1">
      <c r="A10" s="1">
        <v>4</v>
      </c>
      <c r="B10" s="2" t="s">
        <v>17</v>
      </c>
      <c r="C10" s="1">
        <f t="shared" si="1"/>
        <v>8</v>
      </c>
      <c r="D10" s="1">
        <v>1</v>
      </c>
      <c r="E10" s="1">
        <v>7</v>
      </c>
      <c r="F10" s="1">
        <f t="shared" si="0"/>
        <v>1.4000000000000001</v>
      </c>
      <c r="G10" s="14" t="s">
        <v>40</v>
      </c>
      <c r="H10" s="4">
        <f t="shared" si="2"/>
        <v>1</v>
      </c>
      <c r="I10" s="1">
        <v>1</v>
      </c>
      <c r="J10" s="1"/>
      <c r="K10" s="1"/>
      <c r="L10" s="14"/>
    </row>
    <row r="11" spans="1:12" ht="22.5" customHeight="1">
      <c r="A11" s="1">
        <v>5</v>
      </c>
      <c r="B11" s="2" t="s">
        <v>18</v>
      </c>
      <c r="C11" s="1">
        <f t="shared" si="1"/>
        <v>4</v>
      </c>
      <c r="D11" s="1">
        <v>2</v>
      </c>
      <c r="E11" s="1">
        <v>2</v>
      </c>
      <c r="F11" s="1">
        <f t="shared" si="0"/>
        <v>0.4</v>
      </c>
      <c r="G11" s="14" t="s">
        <v>39</v>
      </c>
      <c r="H11" s="4">
        <f t="shared" si="2"/>
        <v>0</v>
      </c>
      <c r="I11" s="1"/>
      <c r="J11" s="1"/>
      <c r="K11" s="1"/>
      <c r="L11" s="14"/>
    </row>
    <row r="12" spans="1:12" ht="22.5" customHeight="1">
      <c r="A12" s="1">
        <v>6</v>
      </c>
      <c r="B12" s="2" t="s">
        <v>19</v>
      </c>
      <c r="C12" s="1">
        <f t="shared" si="1"/>
        <v>7</v>
      </c>
      <c r="D12" s="1">
        <v>1</v>
      </c>
      <c r="E12" s="1">
        <v>6</v>
      </c>
      <c r="F12" s="1">
        <f t="shared" si="0"/>
        <v>1.2000000000000002</v>
      </c>
      <c r="G12" s="14">
        <v>-0.2</v>
      </c>
      <c r="H12" s="4">
        <f t="shared" si="2"/>
        <v>1.4000000000000001</v>
      </c>
      <c r="I12" s="1">
        <v>1</v>
      </c>
      <c r="J12" s="1"/>
      <c r="K12" s="1"/>
      <c r="L12" s="14" t="s">
        <v>38</v>
      </c>
    </row>
    <row r="13" spans="1:12" ht="22.5" customHeight="1">
      <c r="A13" s="1">
        <v>7</v>
      </c>
      <c r="B13" s="2" t="s">
        <v>20</v>
      </c>
      <c r="C13" s="1">
        <f t="shared" si="1"/>
        <v>11</v>
      </c>
      <c r="D13" s="1">
        <v>2</v>
      </c>
      <c r="E13" s="1">
        <v>9</v>
      </c>
      <c r="F13" s="1">
        <f t="shared" si="0"/>
        <v>1.8</v>
      </c>
      <c r="G13" s="14">
        <v>-0.2</v>
      </c>
      <c r="H13" s="4">
        <f t="shared" si="2"/>
        <v>2</v>
      </c>
      <c r="I13" s="1">
        <v>2</v>
      </c>
      <c r="J13" s="1"/>
      <c r="K13" s="1"/>
      <c r="L13" s="14"/>
    </row>
    <row r="14" spans="1:12" ht="22.5" customHeight="1">
      <c r="A14" s="1">
        <v>8</v>
      </c>
      <c r="B14" s="9" t="s">
        <v>21</v>
      </c>
      <c r="C14" s="1">
        <v>5</v>
      </c>
      <c r="D14" s="22"/>
      <c r="E14" s="1">
        <v>5</v>
      </c>
      <c r="F14" s="1">
        <f t="shared" si="0"/>
        <v>1</v>
      </c>
      <c r="G14" s="14">
        <v>-1</v>
      </c>
      <c r="H14" s="4">
        <f t="shared" si="2"/>
        <v>2</v>
      </c>
      <c r="I14" s="6"/>
      <c r="J14" s="6"/>
      <c r="K14" s="1">
        <v>2</v>
      </c>
      <c r="L14" s="14"/>
    </row>
    <row r="15" spans="1:12" ht="22.5" customHeight="1">
      <c r="A15" s="1"/>
      <c r="B15" s="9" t="s">
        <v>56</v>
      </c>
      <c r="C15" s="1"/>
      <c r="D15" s="1">
        <f>SUM(D7:D14)</f>
        <v>11</v>
      </c>
      <c r="E15" s="1"/>
      <c r="F15" s="1">
        <f>D15*0.2</f>
        <v>2.2000000000000002</v>
      </c>
      <c r="G15" s="14"/>
      <c r="H15" s="20">
        <v>2.2000000000000002</v>
      </c>
      <c r="I15" s="1">
        <v>2</v>
      </c>
      <c r="J15" s="6"/>
      <c r="K15" s="1"/>
      <c r="L15" s="14" t="s">
        <v>46</v>
      </c>
    </row>
    <row r="16" spans="1:12" ht="22.5" customHeight="1">
      <c r="A16" s="4" t="s">
        <v>22</v>
      </c>
      <c r="B16" s="5" t="s">
        <v>48</v>
      </c>
      <c r="C16" s="4">
        <v>57</v>
      </c>
      <c r="D16" s="4">
        <v>14</v>
      </c>
      <c r="E16" s="4">
        <f t="shared" ref="E16" si="3">SUM(E17:E24)</f>
        <v>48</v>
      </c>
      <c r="F16" s="18"/>
      <c r="G16" s="13"/>
      <c r="H16" s="4"/>
      <c r="I16" s="5"/>
      <c r="J16" s="4">
        <f>SUM(J17:J25)</f>
        <v>11</v>
      </c>
      <c r="K16" s="5"/>
      <c r="L16" s="13"/>
    </row>
    <row r="17" spans="1:12" ht="22.5" customHeight="1">
      <c r="A17" s="1">
        <v>9</v>
      </c>
      <c r="B17" s="10" t="s">
        <v>23</v>
      </c>
      <c r="C17" s="1">
        <f>D17+E17</f>
        <v>3</v>
      </c>
      <c r="D17" s="1">
        <v>2</v>
      </c>
      <c r="E17" s="1">
        <v>1</v>
      </c>
      <c r="F17" s="1">
        <f t="shared" si="0"/>
        <v>0.2</v>
      </c>
      <c r="G17" s="14" t="s">
        <v>37</v>
      </c>
      <c r="H17" s="4">
        <f t="shared" si="2"/>
        <v>0</v>
      </c>
      <c r="I17" s="6"/>
      <c r="J17" s="1"/>
      <c r="K17" s="6"/>
      <c r="L17" s="14"/>
    </row>
    <row r="18" spans="1:12" ht="22.5" customHeight="1">
      <c r="A18" s="1">
        <v>10</v>
      </c>
      <c r="B18" s="11" t="s">
        <v>24</v>
      </c>
      <c r="C18" s="1">
        <f t="shared" ref="C18:C24" si="4">D18+E18</f>
        <v>12</v>
      </c>
      <c r="D18" s="7">
        <v>2</v>
      </c>
      <c r="E18" s="1">
        <v>10</v>
      </c>
      <c r="F18" s="1">
        <f t="shared" si="0"/>
        <v>2</v>
      </c>
      <c r="G18" s="15"/>
      <c r="H18" s="4">
        <f t="shared" si="2"/>
        <v>2</v>
      </c>
      <c r="I18" s="1"/>
      <c r="J18" s="1">
        <v>2</v>
      </c>
      <c r="K18" s="1"/>
      <c r="L18" s="15"/>
    </row>
    <row r="19" spans="1:12" ht="22.5" customHeight="1">
      <c r="A19" s="1">
        <v>11</v>
      </c>
      <c r="B19" s="2" t="s">
        <v>25</v>
      </c>
      <c r="C19" s="1">
        <f t="shared" si="4"/>
        <v>13</v>
      </c>
      <c r="D19" s="1">
        <v>2</v>
      </c>
      <c r="E19" s="1">
        <v>11</v>
      </c>
      <c r="F19" s="1">
        <f t="shared" si="0"/>
        <v>2.2000000000000002</v>
      </c>
      <c r="G19" s="15"/>
      <c r="H19" s="4">
        <f t="shared" si="2"/>
        <v>2.2000000000000002</v>
      </c>
      <c r="I19" s="1"/>
      <c r="J19" s="1">
        <v>2</v>
      </c>
      <c r="K19" s="1"/>
      <c r="L19" s="14" t="s">
        <v>44</v>
      </c>
    </row>
    <row r="20" spans="1:12" ht="22.5" customHeight="1">
      <c r="A20" s="1">
        <v>12</v>
      </c>
      <c r="B20" s="2" t="s">
        <v>26</v>
      </c>
      <c r="C20" s="1">
        <f t="shared" si="4"/>
        <v>8</v>
      </c>
      <c r="D20" s="1">
        <v>2</v>
      </c>
      <c r="E20" s="1">
        <v>6</v>
      </c>
      <c r="F20" s="1">
        <f t="shared" si="0"/>
        <v>1.2000000000000002</v>
      </c>
      <c r="G20" s="15"/>
      <c r="H20" s="4">
        <f t="shared" si="2"/>
        <v>1.2000000000000002</v>
      </c>
      <c r="I20" s="1"/>
      <c r="J20" s="1">
        <v>1</v>
      </c>
      <c r="K20" s="1"/>
      <c r="L20" s="14" t="s">
        <v>44</v>
      </c>
    </row>
    <row r="21" spans="1:12" ht="22.5" customHeight="1">
      <c r="A21" s="1">
        <v>13</v>
      </c>
      <c r="B21" s="2" t="s">
        <v>27</v>
      </c>
      <c r="C21" s="1">
        <f t="shared" si="4"/>
        <v>3</v>
      </c>
      <c r="D21" s="1">
        <v>1</v>
      </c>
      <c r="E21" s="1">
        <v>2</v>
      </c>
      <c r="F21" s="1">
        <f t="shared" si="0"/>
        <v>0.4</v>
      </c>
      <c r="G21" s="14">
        <v>-0.4</v>
      </c>
      <c r="H21" s="4">
        <f t="shared" si="2"/>
        <v>0.8</v>
      </c>
      <c r="I21" s="2"/>
      <c r="J21" s="1">
        <v>1</v>
      </c>
      <c r="K21" s="2"/>
      <c r="L21" s="14" t="s">
        <v>45</v>
      </c>
    </row>
    <row r="22" spans="1:12" ht="22.5" customHeight="1">
      <c r="A22" s="1">
        <v>14</v>
      </c>
      <c r="B22" s="2" t="s">
        <v>28</v>
      </c>
      <c r="C22" s="1">
        <f t="shared" si="4"/>
        <v>3</v>
      </c>
      <c r="D22" s="1">
        <v>1</v>
      </c>
      <c r="E22" s="1">
        <v>2</v>
      </c>
      <c r="F22" s="1">
        <f t="shared" si="0"/>
        <v>0.4</v>
      </c>
      <c r="G22" s="14" t="s">
        <v>37</v>
      </c>
      <c r="H22" s="4">
        <f t="shared" si="2"/>
        <v>0.2</v>
      </c>
      <c r="I22" s="1"/>
      <c r="J22" s="1"/>
      <c r="K22" s="1"/>
      <c r="L22" s="14" t="s">
        <v>46</v>
      </c>
    </row>
    <row r="23" spans="1:12" ht="22.5" customHeight="1">
      <c r="A23" s="1">
        <v>17</v>
      </c>
      <c r="B23" s="2" t="s">
        <v>42</v>
      </c>
      <c r="C23" s="1">
        <f t="shared" si="4"/>
        <v>8</v>
      </c>
      <c r="D23" s="1">
        <v>1</v>
      </c>
      <c r="E23" s="1">
        <v>7</v>
      </c>
      <c r="F23" s="1">
        <f>E23*0.2</f>
        <v>1.4000000000000001</v>
      </c>
      <c r="G23" s="14"/>
      <c r="H23" s="4">
        <v>1.4</v>
      </c>
      <c r="I23" s="1"/>
      <c r="J23" s="1">
        <v>1</v>
      </c>
      <c r="K23" s="1"/>
      <c r="L23" s="14" t="s">
        <v>47</v>
      </c>
    </row>
    <row r="24" spans="1:12" ht="22.5" customHeight="1">
      <c r="A24" s="1">
        <v>18</v>
      </c>
      <c r="B24" s="2" t="s">
        <v>29</v>
      </c>
      <c r="C24" s="1">
        <v>10</v>
      </c>
      <c r="D24" s="1">
        <v>1</v>
      </c>
      <c r="E24" s="1">
        <v>9</v>
      </c>
      <c r="F24" s="1">
        <f t="shared" si="0"/>
        <v>1.8</v>
      </c>
      <c r="G24" s="14" t="s">
        <v>39</v>
      </c>
      <c r="H24" s="4">
        <f t="shared" si="2"/>
        <v>1.4</v>
      </c>
      <c r="I24" s="1"/>
      <c r="J24" s="1">
        <v>1</v>
      </c>
      <c r="K24" s="1"/>
      <c r="L24" s="14" t="s">
        <v>47</v>
      </c>
    </row>
    <row r="25" spans="1:12" ht="22.5" customHeight="1">
      <c r="A25" s="1"/>
      <c r="B25" s="9" t="s">
        <v>56</v>
      </c>
      <c r="C25" s="1"/>
      <c r="D25" s="1">
        <v>14</v>
      </c>
      <c r="E25" s="1"/>
      <c r="F25" s="1">
        <f>D25*0.2</f>
        <v>2.8000000000000003</v>
      </c>
      <c r="G25" s="14"/>
      <c r="H25" s="21">
        <f t="shared" si="2"/>
        <v>2.8000000000000003</v>
      </c>
      <c r="I25" s="1"/>
      <c r="J25" s="1">
        <v>3</v>
      </c>
      <c r="K25" s="1"/>
      <c r="L25" s="14" t="s">
        <v>37</v>
      </c>
    </row>
    <row r="26" spans="1:12" ht="22.5" customHeight="1">
      <c r="A26" s="4" t="s">
        <v>30</v>
      </c>
      <c r="B26" s="5" t="s">
        <v>31</v>
      </c>
      <c r="C26" s="4">
        <f>C27+C28</f>
        <v>58</v>
      </c>
      <c r="D26" s="4"/>
      <c r="E26" s="4">
        <f>E27+E28</f>
        <v>58</v>
      </c>
      <c r="F26" s="1"/>
      <c r="G26" s="13"/>
      <c r="H26" s="16"/>
      <c r="I26" s="4"/>
      <c r="J26" s="4"/>
      <c r="K26" s="4">
        <f>K27+K28</f>
        <v>12</v>
      </c>
      <c r="L26" s="13"/>
    </row>
    <row r="27" spans="1:12" ht="26.25" customHeight="1">
      <c r="A27" s="1">
        <v>19</v>
      </c>
      <c r="B27" s="12" t="s">
        <v>54</v>
      </c>
      <c r="C27" s="1">
        <v>12</v>
      </c>
      <c r="D27" s="1"/>
      <c r="E27" s="1">
        <f>C27</f>
        <v>12</v>
      </c>
      <c r="F27" s="1">
        <f t="shared" si="0"/>
        <v>2.4000000000000004</v>
      </c>
      <c r="G27" s="14">
        <v>-0.2</v>
      </c>
      <c r="H27" s="4">
        <f t="shared" si="2"/>
        <v>2.6000000000000005</v>
      </c>
      <c r="I27" s="1"/>
      <c r="J27" s="1"/>
      <c r="K27" s="1">
        <v>3</v>
      </c>
      <c r="L27" s="14" t="s">
        <v>39</v>
      </c>
    </row>
    <row r="28" spans="1:12" ht="26.25" customHeight="1">
      <c r="A28" s="1">
        <v>20</v>
      </c>
      <c r="B28" s="12" t="s">
        <v>53</v>
      </c>
      <c r="C28" s="1">
        <v>46</v>
      </c>
      <c r="D28" s="1"/>
      <c r="E28" s="1">
        <f>C28</f>
        <v>46</v>
      </c>
      <c r="F28" s="1">
        <f t="shared" si="0"/>
        <v>9.2000000000000011</v>
      </c>
      <c r="G28" s="14"/>
      <c r="H28" s="4">
        <f t="shared" si="2"/>
        <v>9.2000000000000011</v>
      </c>
      <c r="I28" s="1"/>
      <c r="J28" s="1"/>
      <c r="K28" s="1">
        <v>9</v>
      </c>
      <c r="L28" s="14" t="s">
        <v>59</v>
      </c>
    </row>
    <row r="29" spans="1:12" ht="22.5" customHeight="1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22.5" customHeight="1">
      <c r="A30" s="7" t="s">
        <v>0</v>
      </c>
      <c r="B30" s="7" t="s">
        <v>32</v>
      </c>
      <c r="C30" s="7"/>
      <c r="D30" s="7"/>
      <c r="E30" s="7" t="s">
        <v>49</v>
      </c>
      <c r="F30" s="3">
        <v>0.2</v>
      </c>
      <c r="G30" s="7" t="s">
        <v>6</v>
      </c>
      <c r="H30" s="7" t="s">
        <v>7</v>
      </c>
      <c r="I30" s="8"/>
      <c r="J30" s="31" t="s">
        <v>50</v>
      </c>
      <c r="K30" s="32"/>
      <c r="L30" s="1" t="s">
        <v>11</v>
      </c>
    </row>
    <row r="31" spans="1:12" ht="22.5" customHeight="1">
      <c r="A31" s="7">
        <v>1</v>
      </c>
      <c r="B31" s="7" t="s">
        <v>33</v>
      </c>
      <c r="C31" s="7"/>
      <c r="D31" s="7"/>
      <c r="E31" s="25">
        <v>104</v>
      </c>
      <c r="F31" s="1">
        <f>E31*0.2</f>
        <v>20.8</v>
      </c>
      <c r="G31" s="14" t="s">
        <v>39</v>
      </c>
      <c r="H31" s="7">
        <v>21.4</v>
      </c>
      <c r="I31" s="8"/>
      <c r="J31" s="33">
        <v>21</v>
      </c>
      <c r="K31" s="34"/>
      <c r="L31" s="7">
        <v>-0.4</v>
      </c>
    </row>
    <row r="32" spans="1:12" ht="13.5" customHeight="1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5" customHeight="1">
      <c r="A33" s="28" t="s">
        <v>35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</sheetData>
  <mergeCells count="11">
    <mergeCell ref="A29:L29"/>
    <mergeCell ref="A32:L32"/>
    <mergeCell ref="A33:L33"/>
    <mergeCell ref="A2:L2"/>
    <mergeCell ref="A3:A4"/>
    <mergeCell ref="B3:B4"/>
    <mergeCell ref="C3:E3"/>
    <mergeCell ref="F3:H3"/>
    <mergeCell ref="I3:K3"/>
    <mergeCell ref="J30:K30"/>
    <mergeCell ref="J31:K31"/>
  </mergeCells>
  <phoneticPr fontId="4" type="noConversion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2020-07-07T01:39:20Z</dcterms:modified>
</cp:coreProperties>
</file>